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Income" sheetId="1" r:id="rId1"/>
    <sheet name="BSheet" sheetId="2" r:id="rId2"/>
    <sheet name="Equity" sheetId="3" r:id="rId3"/>
    <sheet name="CF" sheetId="4" r:id="rId4"/>
  </sheets>
  <definedNames>
    <definedName name="_xlnm.Print_Area" localSheetId="1">'BSheet'!$A$1:$G$65</definedName>
    <definedName name="_xlnm.Print_Area" localSheetId="3">'CF'!$A$1:$E$67</definedName>
    <definedName name="_xlnm.Print_Area" localSheetId="2">'Equity'!$A$1:$N$43</definedName>
    <definedName name="_xlnm.Print_Area" localSheetId="0">'Income'!$A$1:$F$62</definedName>
  </definedNames>
  <calcPr fullCalcOnLoad="1"/>
</workbook>
</file>

<file path=xl/sharedStrings.xml><?xml version="1.0" encoding="utf-8"?>
<sst xmlns="http://schemas.openxmlformats.org/spreadsheetml/2006/main" count="195" uniqueCount="146">
  <si>
    <t>KUMPULAN PERANGSANG SELANGOR BERHAD</t>
  </si>
  <si>
    <t>Company No. 23737 K</t>
  </si>
  <si>
    <t>Unaudited Condensed Consolidated Income Statement</t>
  </si>
  <si>
    <t>CURRENT</t>
  </si>
  <si>
    <t xml:space="preserve">QUARTER </t>
  </si>
  <si>
    <t>RM'000</t>
  </si>
  <si>
    <t>YEAR</t>
  </si>
  <si>
    <t>CORRESPONDING</t>
  </si>
  <si>
    <t>TO DATE</t>
  </si>
  <si>
    <t>PERIOD</t>
  </si>
  <si>
    <t>PARTICULARS</t>
  </si>
  <si>
    <t>Revenue</t>
  </si>
  <si>
    <t>Operating expenses</t>
  </si>
  <si>
    <t>Other operating income</t>
  </si>
  <si>
    <t>Profit from operations</t>
  </si>
  <si>
    <t>Finance costs</t>
  </si>
  <si>
    <t>Share of profits of associated companies</t>
  </si>
  <si>
    <t>Profit before tax</t>
  </si>
  <si>
    <t>Taxation</t>
  </si>
  <si>
    <t>Profit after taxation</t>
  </si>
  <si>
    <t>Net profit for the period</t>
  </si>
  <si>
    <t xml:space="preserve">Notes : </t>
  </si>
  <si>
    <t>Share capital</t>
  </si>
  <si>
    <t>Property, plant and equipment</t>
  </si>
  <si>
    <t>Land held for development</t>
  </si>
  <si>
    <t>Deferred expenditure</t>
  </si>
  <si>
    <t>Goodwill</t>
  </si>
  <si>
    <t>Associated companies</t>
  </si>
  <si>
    <t>Other investments</t>
  </si>
  <si>
    <t>Inventories</t>
  </si>
  <si>
    <t>Development properties</t>
  </si>
  <si>
    <t>Receivables</t>
  </si>
  <si>
    <t>Tax recoverable</t>
  </si>
  <si>
    <t>Deposit, bank and cash balance</t>
  </si>
  <si>
    <t>CURRENT LIABILITIES</t>
  </si>
  <si>
    <t>CURRENT ASSETS</t>
  </si>
  <si>
    <t>NON CURRENT ASSETS</t>
  </si>
  <si>
    <t>Payables</t>
  </si>
  <si>
    <t>Borrowings (interest bearing)</t>
  </si>
  <si>
    <t>NET CURRENT ASSETS</t>
  </si>
  <si>
    <t>LESS: NON CURRENT LIABILITIES</t>
  </si>
  <si>
    <t>Provision for retirement benefits</t>
  </si>
  <si>
    <t>Advance membership fees</t>
  </si>
  <si>
    <t>Deferred taxation</t>
  </si>
  <si>
    <t>CAPITAL AND RESERVES</t>
  </si>
  <si>
    <t>Reserves</t>
  </si>
  <si>
    <t>SHAREHOLDERS' EQUITY</t>
  </si>
  <si>
    <t>MINORITY INTEREST</t>
  </si>
  <si>
    <t>Share Capital</t>
  </si>
  <si>
    <t xml:space="preserve">Non Distributable </t>
  </si>
  <si>
    <t>Distributable</t>
  </si>
  <si>
    <t>Total</t>
  </si>
  <si>
    <t>Capital Reserves</t>
  </si>
  <si>
    <t>Share premium</t>
  </si>
  <si>
    <t>General Reserve</t>
  </si>
  <si>
    <t>Retained Earnings</t>
  </si>
  <si>
    <t>At 1 January 2003</t>
  </si>
  <si>
    <t>Operating Activities</t>
  </si>
  <si>
    <t>Adjustemnt for non-cash items</t>
  </si>
  <si>
    <t>Operating profit before changes in working capital</t>
  </si>
  <si>
    <t>(Increase)/Decrease in working capital:</t>
  </si>
  <si>
    <t xml:space="preserve">         Net change in current assets</t>
  </si>
  <si>
    <t xml:space="preserve">         Net change in current liabilites</t>
  </si>
  <si>
    <t>Tax paid</t>
  </si>
  <si>
    <t>Deferred expenditure paid</t>
  </si>
  <si>
    <t>Retirement benefit paid</t>
  </si>
  <si>
    <t>Net cash flows from operating activities</t>
  </si>
  <si>
    <t>Investing Activities</t>
  </si>
  <si>
    <t>Dividends received</t>
  </si>
  <si>
    <t>Interest received</t>
  </si>
  <si>
    <t>Purchase of property, plant and equipement</t>
  </si>
  <si>
    <t>Investment in associated companies</t>
  </si>
  <si>
    <t>Income received from jointly controlled entities</t>
  </si>
  <si>
    <t>Proceeds from disposal of other investments</t>
  </si>
  <si>
    <t>Net cash flows from investing activities</t>
  </si>
  <si>
    <t>Financing Activities</t>
  </si>
  <si>
    <t>Interest paid</t>
  </si>
  <si>
    <t>Drawdown of borrowings</t>
  </si>
  <si>
    <t>Repayment of borrowings</t>
  </si>
  <si>
    <t>Fixed deposits pledged</t>
  </si>
  <si>
    <t>Net cash flows from financing activities</t>
  </si>
  <si>
    <t>Net increase/(decrease) in cash and cash equivalents</t>
  </si>
  <si>
    <t xml:space="preserve">Cash and cash equivalents at 1 January </t>
  </si>
  <si>
    <t>Cash and cash equivalents included in the cash flow statement comprise:</t>
  </si>
  <si>
    <t>As at</t>
  </si>
  <si>
    <t>Cash and bank balances</t>
  </si>
  <si>
    <t>Deposits (excluding deposits pledged)</t>
  </si>
  <si>
    <t>HDA Accounts</t>
  </si>
  <si>
    <t>Bank overdrafts</t>
  </si>
  <si>
    <t>Sinking fund maintenance golf course</t>
  </si>
  <si>
    <t xml:space="preserve">Dividends paid </t>
  </si>
  <si>
    <t>Proceeds from shares issue to minority interests</t>
  </si>
  <si>
    <t>Adjustemnt for non-operating items</t>
  </si>
  <si>
    <t>Unaudited Condensed Consolidated Balance Sheet</t>
  </si>
  <si>
    <t>The Condensed Consolidated Statement Of Changes In Equity Should Be Read In Conjunction With The Annual Financial</t>
  </si>
  <si>
    <t>The Condensed Consolidated Cash Flow Statement Should Be Read In Conjunction With The</t>
  </si>
  <si>
    <t>Annual Financial Report For The Year Ended 31 December 2002.</t>
  </si>
  <si>
    <t xml:space="preserve"> </t>
  </si>
  <si>
    <t>Report For The Year Ended 31 December 2002.</t>
  </si>
  <si>
    <t>on the KLSE on 22 July 2003.</t>
  </si>
  <si>
    <t xml:space="preserve">    CUMMULATIVE   QUARTER</t>
  </si>
  <si>
    <t xml:space="preserve">       INDIVIDUAL    QUARTER</t>
  </si>
  <si>
    <t xml:space="preserve">The Condensed Consolidated Income Statement Should Be Read In Conjunction With The Annual Financial </t>
  </si>
  <si>
    <t xml:space="preserve"> Report For The Year Ended 31 December 2002</t>
  </si>
  <si>
    <t>Cash on acquisition (Note 11)</t>
  </si>
  <si>
    <t>- 3 -</t>
  </si>
  <si>
    <t>- 2 -</t>
  </si>
  <si>
    <t>- 1 -</t>
  </si>
  <si>
    <t>- 4 -</t>
  </si>
  <si>
    <t>Share of profits of jointly controlled entities</t>
  </si>
  <si>
    <t>PRECEDING YEAR</t>
  </si>
  <si>
    <t xml:space="preserve">Minority interest </t>
  </si>
  <si>
    <t>Earnings per share - Diluted (sen)</t>
  </si>
  <si>
    <t>The Condensed Consolidated Income Statement for Kumpulan Perangsang Selangor Berhad (KPS) and its</t>
  </si>
  <si>
    <t>The Condensed Consolidated Balance Sheet Should Be Read In Conjunction With The Annual Financial</t>
  </si>
  <si>
    <t>Earnings per share - Basic (sen) *</t>
  </si>
  <si>
    <t>The Condensed Consolidated Balance Sheet for Kumpulan Perangsang Selangor Berhad (KPS) and its</t>
  </si>
  <si>
    <t xml:space="preserve">Unaudited Condensed Consolidated Statement of Changes In Equity  </t>
  </si>
  <si>
    <t xml:space="preserve">Unaudited Condensed Consolidated Cash Flow Statement  </t>
  </si>
  <si>
    <t>The Condensed Consolidated Cash Flow Statement for Kumpulan Perangsang Selangor Berhad (KPS) and its</t>
  </si>
  <si>
    <t>KPS Group.</t>
  </si>
  <si>
    <t xml:space="preserve">The merger scheme was effective on 30 June 2003 and subsequently, the paid-up capital of KPS was </t>
  </si>
  <si>
    <t xml:space="preserve">increased to RM431.4 million on 14 July 2003.  The merger scheme was completed when KPS became listed </t>
  </si>
  <si>
    <t>Net Tangible Assets Per Ordinary Share (Sen)  *</t>
  </si>
  <si>
    <t>The Condensed Consolidated Statement of Changes in Equity for Kumpulan Perangsang Selangor Berhad (KPS) and its</t>
  </si>
  <si>
    <t>For the quarter ended 30 September 2003</t>
  </si>
  <si>
    <t>30/09/2003</t>
  </si>
  <si>
    <t>30/09/2002</t>
  </si>
  <si>
    <t>30/092003</t>
  </si>
  <si>
    <t>As at 30 September 2003</t>
  </si>
  <si>
    <t>For the period ended 30 September 2003</t>
  </si>
  <si>
    <t>Revaluation surplus</t>
  </si>
  <si>
    <t>Issue during the period</t>
  </si>
  <si>
    <t>Bonus issue</t>
  </si>
  <si>
    <t>Effect of Group reconstruction and</t>
  </si>
  <si>
    <t xml:space="preserve">  capital repayment</t>
  </si>
  <si>
    <t>Group reconstruction expenses</t>
  </si>
  <si>
    <t>At 30 September 2003</t>
  </si>
  <si>
    <t>* Post-merger</t>
  </si>
  <si>
    <t>which had a paid-up capital of RM431.4 million.</t>
  </si>
  <si>
    <t>subsidiary companies for the quarter ended 30 September 2003 represents the post-merger results of KPS Group.</t>
  </si>
  <si>
    <t>Cash and cash equivalents at 30 September</t>
  </si>
  <si>
    <t>30 Sept 2003</t>
  </si>
  <si>
    <t>subsidiary companies for the quarter ended 30 September 2003 represents the post-merger cash flow position of</t>
  </si>
  <si>
    <t>subsidiary companies for the quarter ended 30 September 2003 represents the post-merger results of KPS Group</t>
  </si>
  <si>
    <t>Long term payables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</si>
</sst>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_-* #,##0_-;\-* #,##0_-;_-* &quot;-&quot;??_-;_-@_-"/>
    <numFmt numFmtId="171" formatCode="#,##0;\(#,##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37" fontId="0" fillId="0" borderId="0" xfId="0" applyNumberFormat="1" applyAlignment="1">
      <alignment/>
    </xf>
    <xf numFmtId="170" fontId="0" fillId="0" borderId="3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4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15" fontId="3" fillId="0" borderId="0" xfId="0" applyNumberFormat="1" applyFont="1" applyAlignment="1" quotePrefix="1">
      <alignment horizontal="right"/>
    </xf>
    <xf numFmtId="171" fontId="0" fillId="0" borderId="5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Alignment="1" quotePrefix="1">
      <alignment/>
    </xf>
    <xf numFmtId="165" fontId="0" fillId="0" borderId="0" xfId="15" applyNumberFormat="1" applyFont="1" applyAlignment="1" quotePrefix="1">
      <alignment horizontal="left"/>
    </xf>
    <xf numFmtId="0" fontId="0" fillId="0" borderId="0" xfId="0" applyAlignment="1" quotePrefix="1">
      <alignment horizontal="left"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/>
    </xf>
  </cellXfs>
  <cellStyles count="18">
    <cellStyle name="Normal" xfId="0"/>
    <cellStyle name="Comma" xfId="15"/>
    <cellStyle name="Comma [0]" xfId="16"/>
    <cellStyle name="Comma [0]_Sheet1" xfId="17"/>
    <cellStyle name="Comma [0]_Sheet4" xfId="18"/>
    <cellStyle name="Comma [0]_Sheet5" xfId="19"/>
    <cellStyle name="Comma_Sheet1" xfId="20"/>
    <cellStyle name="Comma_Sheet4" xfId="21"/>
    <cellStyle name="Comma_Sheet5" xfId="22"/>
    <cellStyle name="Currency" xfId="23"/>
    <cellStyle name="Currency [0]" xfId="24"/>
    <cellStyle name="Currency [0]_Sheet1" xfId="25"/>
    <cellStyle name="Currency [0]_Sheet4" xfId="26"/>
    <cellStyle name="Currency [0]_Sheet5" xfId="27"/>
    <cellStyle name="Currency_Sheet1" xfId="28"/>
    <cellStyle name="Currency_Sheet4" xfId="29"/>
    <cellStyle name="Currency_Sheet5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8"/>
  <sheetViews>
    <sheetView workbookViewId="0" topLeftCell="A43">
      <selection activeCell="A62" sqref="A62"/>
    </sheetView>
  </sheetViews>
  <sheetFormatPr defaultColWidth="9.140625" defaultRowHeight="12.75"/>
  <cols>
    <col min="1" max="1" width="36.7109375" style="0" customWidth="1"/>
    <col min="2" max="2" width="12.7109375" style="0" customWidth="1"/>
    <col min="3" max="3" width="17.7109375" style="0" customWidth="1"/>
    <col min="4" max="4" width="1.7109375" style="0" customWidth="1"/>
    <col min="5" max="5" width="12.7109375" style="0" customWidth="1"/>
    <col min="6" max="6" width="17.7109375" style="0" customWidth="1"/>
  </cols>
  <sheetData>
    <row r="1" spans="1:6" ht="15.75">
      <c r="A1" s="11" t="s">
        <v>0</v>
      </c>
      <c r="B1" s="1"/>
      <c r="C1" s="1"/>
      <c r="D1" s="1"/>
      <c r="E1" s="1"/>
      <c r="F1" s="1"/>
    </row>
    <row r="2" spans="1:6" ht="15.75">
      <c r="A2" s="11" t="s">
        <v>1</v>
      </c>
      <c r="B2" s="1"/>
      <c r="C2" s="1"/>
      <c r="D2" s="1"/>
      <c r="E2" s="1"/>
      <c r="F2" s="1"/>
    </row>
    <row r="3" spans="1:6" ht="15.75">
      <c r="A3" s="11"/>
      <c r="B3" s="1"/>
      <c r="C3" s="1"/>
      <c r="D3" s="1"/>
      <c r="E3" s="1"/>
      <c r="F3" s="1"/>
    </row>
    <row r="4" spans="1:6" ht="15.75">
      <c r="A4" s="11" t="s">
        <v>2</v>
      </c>
      <c r="B4" s="1"/>
      <c r="C4" s="1"/>
      <c r="D4" s="1"/>
      <c r="E4" s="1"/>
      <c r="F4" s="1"/>
    </row>
    <row r="5" spans="1:6" ht="15.75">
      <c r="A5" s="11" t="s">
        <v>125</v>
      </c>
      <c r="B5" s="1"/>
      <c r="C5" s="1"/>
      <c r="D5" s="1"/>
      <c r="E5" s="1"/>
      <c r="F5" s="1"/>
    </row>
    <row r="6" spans="1:6" ht="13.5" thickBot="1">
      <c r="A6" s="6"/>
      <c r="B6" s="6"/>
      <c r="C6" s="6"/>
      <c r="D6" s="6"/>
      <c r="E6" s="6"/>
      <c r="F6" s="6"/>
    </row>
    <row r="7" spans="1:6" ht="19.5" customHeight="1">
      <c r="A7" s="2"/>
      <c r="B7" s="2" t="s">
        <v>101</v>
      </c>
      <c r="C7" s="2"/>
      <c r="D7" s="2"/>
      <c r="E7" s="2" t="s">
        <v>100</v>
      </c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3" t="s">
        <v>3</v>
      </c>
      <c r="C9" s="3" t="s">
        <v>110</v>
      </c>
      <c r="D9" s="2"/>
      <c r="E9" s="3" t="s">
        <v>3</v>
      </c>
      <c r="F9" s="3" t="s">
        <v>110</v>
      </c>
    </row>
    <row r="10" spans="1:6" ht="12.75">
      <c r="A10" s="2"/>
      <c r="B10" s="3" t="s">
        <v>6</v>
      </c>
      <c r="C10" s="3" t="s">
        <v>7</v>
      </c>
      <c r="D10" s="2"/>
      <c r="E10" s="3" t="s">
        <v>6</v>
      </c>
      <c r="F10" s="3" t="s">
        <v>7</v>
      </c>
    </row>
    <row r="11" spans="1:6" ht="12.75">
      <c r="A11" s="2"/>
      <c r="B11" s="3" t="s">
        <v>4</v>
      </c>
      <c r="C11" s="3" t="s">
        <v>4</v>
      </c>
      <c r="D11" s="2"/>
      <c r="E11" s="3" t="s">
        <v>8</v>
      </c>
      <c r="F11" s="3" t="s">
        <v>9</v>
      </c>
    </row>
    <row r="12" spans="1:6" ht="12.75">
      <c r="A12" s="2"/>
      <c r="B12" s="3" t="s">
        <v>126</v>
      </c>
      <c r="C12" s="3" t="s">
        <v>127</v>
      </c>
      <c r="D12" s="2"/>
      <c r="E12" s="3" t="s">
        <v>128</v>
      </c>
      <c r="F12" s="3" t="s">
        <v>127</v>
      </c>
    </row>
    <row r="13" spans="1:6" ht="13.5" thickBot="1">
      <c r="A13" s="5" t="s">
        <v>10</v>
      </c>
      <c r="B13" s="5" t="s">
        <v>5</v>
      </c>
      <c r="C13" s="5" t="s">
        <v>5</v>
      </c>
      <c r="D13" s="6"/>
      <c r="E13" s="5" t="s">
        <v>5</v>
      </c>
      <c r="F13" s="5" t="s">
        <v>5</v>
      </c>
    </row>
    <row r="15" spans="1:6" ht="12.75">
      <c r="A15" t="s">
        <v>11</v>
      </c>
      <c r="B15" s="4">
        <v>97387</v>
      </c>
      <c r="C15" s="9">
        <v>20721</v>
      </c>
      <c r="D15" s="4"/>
      <c r="E15" s="4">
        <v>151984</v>
      </c>
      <c r="F15" s="9">
        <v>81604</v>
      </c>
    </row>
    <row r="16" spans="2:6" ht="12.75">
      <c r="B16" s="4"/>
      <c r="C16" s="10"/>
      <c r="D16" s="4"/>
      <c r="E16" s="4"/>
      <c r="F16" s="4"/>
    </row>
    <row r="17" spans="1:6" ht="12.75">
      <c r="A17" t="s">
        <v>12</v>
      </c>
      <c r="B17" s="4">
        <v>-80908</v>
      </c>
      <c r="C17" s="9">
        <v>-22273</v>
      </c>
      <c r="D17" s="4"/>
      <c r="E17" s="4">
        <v>-144375</v>
      </c>
      <c r="F17" s="9">
        <v>-86219</v>
      </c>
    </row>
    <row r="18" spans="2:6" ht="12.75">
      <c r="B18" s="4"/>
      <c r="C18" s="10"/>
      <c r="D18" s="4"/>
      <c r="E18" s="4"/>
      <c r="F18" s="4"/>
    </row>
    <row r="19" spans="1:6" ht="12.75">
      <c r="A19" t="s">
        <v>13</v>
      </c>
      <c r="B19" s="7">
        <f>2963-1138</f>
        <v>1825</v>
      </c>
      <c r="C19" s="35">
        <v>7747</v>
      </c>
      <c r="D19" s="4"/>
      <c r="E19" s="7">
        <f>9327-1138</f>
        <v>8189</v>
      </c>
      <c r="F19" s="35">
        <v>13590</v>
      </c>
    </row>
    <row r="20" spans="1:6" ht="19.5" customHeight="1">
      <c r="A20" t="s">
        <v>14</v>
      </c>
      <c r="B20" s="4">
        <f>SUM(B15:B19)</f>
        <v>18304</v>
      </c>
      <c r="C20" s="4">
        <f>SUM(C15:C19)</f>
        <v>6195</v>
      </c>
      <c r="D20" s="4"/>
      <c r="E20" s="4">
        <f>SUM(E15:E19)</f>
        <v>15798</v>
      </c>
      <c r="F20" s="4">
        <f>SUM(F15:F19)</f>
        <v>8975</v>
      </c>
    </row>
    <row r="21" spans="2:6" ht="12.75">
      <c r="B21" s="4"/>
      <c r="C21" s="4"/>
      <c r="D21" s="4"/>
      <c r="E21" s="4"/>
      <c r="F21" s="4"/>
    </row>
    <row r="22" spans="1:6" ht="12.75">
      <c r="A22" t="s">
        <v>15</v>
      </c>
      <c r="B22" s="4">
        <f>-6655+1138</f>
        <v>-5517</v>
      </c>
      <c r="C22" s="9">
        <v>-5755</v>
      </c>
      <c r="D22" s="4"/>
      <c r="E22" s="4">
        <f>-17462+1138</f>
        <v>-16324</v>
      </c>
      <c r="F22" s="9">
        <v>-16841</v>
      </c>
    </row>
    <row r="23" spans="2:6" ht="12.75">
      <c r="B23" s="4"/>
      <c r="C23" s="4"/>
      <c r="D23" s="4"/>
      <c r="E23" s="4"/>
      <c r="F23" s="4"/>
    </row>
    <row r="24" spans="1:6" ht="12.75">
      <c r="A24" t="s">
        <v>16</v>
      </c>
      <c r="B24" s="4">
        <v>16593</v>
      </c>
      <c r="C24" s="9">
        <v>17307</v>
      </c>
      <c r="D24" s="4"/>
      <c r="E24" s="4">
        <v>52531</v>
      </c>
      <c r="F24" s="9">
        <v>53993</v>
      </c>
    </row>
    <row r="25" spans="2:6" ht="12.75">
      <c r="B25" s="4"/>
      <c r="C25" s="4"/>
      <c r="D25" s="4"/>
      <c r="E25" s="4"/>
      <c r="F25" s="4"/>
    </row>
    <row r="26" spans="1:6" ht="12.75">
      <c r="A26" t="s">
        <v>109</v>
      </c>
      <c r="B26" s="7">
        <v>0</v>
      </c>
      <c r="C26" s="35">
        <v>3550</v>
      </c>
      <c r="D26" s="4"/>
      <c r="E26" s="7">
        <v>19000</v>
      </c>
      <c r="F26" s="35">
        <v>12550</v>
      </c>
    </row>
    <row r="27" spans="1:6" ht="19.5" customHeight="1">
      <c r="A27" t="s">
        <v>17</v>
      </c>
      <c r="B27" s="4">
        <f>SUM(B20:B26)</f>
        <v>29380</v>
      </c>
      <c r="C27" s="4">
        <f>SUM(C20:C26)</f>
        <v>21297</v>
      </c>
      <c r="D27" s="4"/>
      <c r="E27" s="4">
        <f>SUM(E20:E26)</f>
        <v>71005</v>
      </c>
      <c r="F27" s="4">
        <f>SUM(F20:F26)</f>
        <v>58677</v>
      </c>
    </row>
    <row r="28" spans="2:6" ht="12.75">
      <c r="B28" s="4"/>
      <c r="C28" s="4"/>
      <c r="D28" s="4"/>
      <c r="E28" s="4"/>
      <c r="F28" s="4"/>
    </row>
    <row r="29" spans="1:6" ht="12.75">
      <c r="A29" t="s">
        <v>18</v>
      </c>
      <c r="B29" s="7">
        <v>-11928</v>
      </c>
      <c r="C29" s="35">
        <v>-4542</v>
      </c>
      <c r="D29" s="4"/>
      <c r="E29" s="7">
        <v>-24208</v>
      </c>
      <c r="F29" s="35">
        <v>-17325</v>
      </c>
    </row>
    <row r="30" spans="1:6" ht="19.5" customHeight="1">
      <c r="A30" t="s">
        <v>19</v>
      </c>
      <c r="B30" s="4">
        <f>SUM(B27:B29)</f>
        <v>17452</v>
      </c>
      <c r="C30" s="4">
        <f>SUM(C27:C29)</f>
        <v>16755</v>
      </c>
      <c r="D30" s="4"/>
      <c r="E30" s="4">
        <f>SUM(E27:E29)</f>
        <v>46797</v>
      </c>
      <c r="F30" s="4">
        <f>SUM(F27:F29)</f>
        <v>41352</v>
      </c>
    </row>
    <row r="31" spans="2:6" ht="12.75">
      <c r="B31" s="4"/>
      <c r="C31" s="4"/>
      <c r="D31" s="4"/>
      <c r="E31" s="4"/>
      <c r="F31" s="4"/>
    </row>
    <row r="32" spans="1:6" ht="12.75">
      <c r="A32" t="s">
        <v>111</v>
      </c>
      <c r="B32" s="7">
        <v>-7276</v>
      </c>
      <c r="C32" s="35">
        <v>-2214</v>
      </c>
      <c r="D32" s="4"/>
      <c r="E32" s="7">
        <v>-4977</v>
      </c>
      <c r="F32" s="35">
        <v>-1302</v>
      </c>
    </row>
    <row r="33" spans="1:6" ht="19.5" customHeight="1" thickBot="1">
      <c r="A33" t="s">
        <v>20</v>
      </c>
      <c r="B33" s="8">
        <f>SUM(B30:B32)</f>
        <v>10176</v>
      </c>
      <c r="C33" s="8">
        <f>SUM(C30:C32)</f>
        <v>14541</v>
      </c>
      <c r="D33" s="4"/>
      <c r="E33" s="8">
        <f>SUM(E30:E32)</f>
        <v>41820</v>
      </c>
      <c r="F33" s="8">
        <f>SUM(F30:F32)</f>
        <v>40050</v>
      </c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1:6" ht="12.75">
      <c r="A36" t="s">
        <v>115</v>
      </c>
      <c r="B36" s="4">
        <v>2</v>
      </c>
      <c r="C36" s="9">
        <v>4</v>
      </c>
      <c r="D36" s="4"/>
      <c r="E36" s="4">
        <v>10</v>
      </c>
      <c r="F36" s="9">
        <v>10</v>
      </c>
    </row>
    <row r="37" spans="2:6" ht="12.75">
      <c r="B37" s="4"/>
      <c r="C37" s="4"/>
      <c r="D37" s="4"/>
      <c r="E37" s="4"/>
      <c r="F37" s="4"/>
    </row>
    <row r="38" spans="1:6" ht="12.75">
      <c r="A38" t="s">
        <v>112</v>
      </c>
      <c r="B38" s="9">
        <v>0</v>
      </c>
      <c r="C38" s="9">
        <v>0</v>
      </c>
      <c r="D38" s="10"/>
      <c r="E38" s="9">
        <v>0</v>
      </c>
      <c r="F38" s="9">
        <v>0</v>
      </c>
    </row>
    <row r="39" spans="2:6" ht="12.75">
      <c r="B39" s="4"/>
      <c r="C39" s="4"/>
      <c r="D39" s="4"/>
      <c r="E39" s="4"/>
      <c r="F39" s="4"/>
    </row>
    <row r="40" spans="2:6" ht="12.75">
      <c r="B40" s="4"/>
      <c r="C40" s="4"/>
      <c r="D40" s="4"/>
      <c r="E40" s="4"/>
      <c r="F40" s="4"/>
    </row>
    <row r="41" spans="1:6" ht="12.75">
      <c r="A41" t="s">
        <v>21</v>
      </c>
      <c r="B41" s="4"/>
      <c r="C41" s="4"/>
      <c r="D41" s="4"/>
      <c r="E41" s="4"/>
      <c r="F41" s="4"/>
    </row>
    <row r="42" spans="1:6" ht="12.75">
      <c r="A42" t="s">
        <v>113</v>
      </c>
      <c r="B42" s="4"/>
      <c r="C42" s="4"/>
      <c r="D42" s="4"/>
      <c r="E42" s="4"/>
      <c r="F42" s="4"/>
    </row>
    <row r="43" spans="1:6" ht="12.75">
      <c r="A43" t="s">
        <v>144</v>
      </c>
      <c r="B43" s="4"/>
      <c r="C43" s="4"/>
      <c r="D43" s="4"/>
      <c r="E43" s="4"/>
      <c r="F43" s="4"/>
    </row>
    <row r="44" spans="1:6" ht="12.75">
      <c r="A44" t="s">
        <v>139</v>
      </c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1:6" ht="12.75">
      <c r="A46" t="s">
        <v>121</v>
      </c>
      <c r="B46" s="4"/>
      <c r="C46" s="4"/>
      <c r="D46" s="4"/>
      <c r="E46" s="4"/>
      <c r="F46" s="4"/>
    </row>
    <row r="47" spans="1:6" ht="12.75">
      <c r="A47" t="s">
        <v>122</v>
      </c>
      <c r="B47" s="4"/>
      <c r="C47" s="4"/>
      <c r="D47" s="4"/>
      <c r="E47" s="4"/>
      <c r="F47" s="4"/>
    </row>
    <row r="48" spans="1:6" ht="12.75">
      <c r="A48" t="s">
        <v>99</v>
      </c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1:6" ht="12.75">
      <c r="A50" t="s">
        <v>102</v>
      </c>
      <c r="B50" s="4"/>
      <c r="C50" s="4"/>
      <c r="D50" s="4"/>
      <c r="E50" s="4"/>
      <c r="F50" s="4"/>
    </row>
    <row r="51" spans="1:6" ht="12.75">
      <c r="A51" t="s">
        <v>103</v>
      </c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1:6" ht="12.75">
      <c r="A53" t="s">
        <v>138</v>
      </c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1:6" ht="12.75">
      <c r="A60" s="42" t="s">
        <v>97</v>
      </c>
      <c r="B60" s="4"/>
      <c r="C60" s="4"/>
      <c r="D60" s="4"/>
      <c r="E60" s="4"/>
      <c r="F60" s="4"/>
    </row>
    <row r="61" spans="2:6" ht="12.75">
      <c r="B61" s="4"/>
      <c r="C61" s="38" t="s">
        <v>107</v>
      </c>
      <c r="D61" s="4"/>
      <c r="E61" s="4"/>
      <c r="F61" s="4"/>
    </row>
    <row r="62" spans="1:6" ht="12.75">
      <c r="A62" s="42" t="s">
        <v>97</v>
      </c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  <row r="364" spans="2:6" ht="12.75">
      <c r="B364" s="4"/>
      <c r="C364" s="4"/>
      <c r="D364" s="4"/>
      <c r="E364" s="4"/>
      <c r="F364" s="4"/>
    </row>
    <row r="365" spans="2:6" ht="12.75">
      <c r="B365" s="4"/>
      <c r="C365" s="4"/>
      <c r="D365" s="4"/>
      <c r="E365" s="4"/>
      <c r="F365" s="4"/>
    </row>
    <row r="366" spans="2:6" ht="12.75">
      <c r="B366" s="4"/>
      <c r="C366" s="4"/>
      <c r="D366" s="4"/>
      <c r="E366" s="4"/>
      <c r="F366" s="4"/>
    </row>
    <row r="367" spans="2:6" ht="12.75">
      <c r="B367" s="4"/>
      <c r="C367" s="4"/>
      <c r="D367" s="4"/>
      <c r="E367" s="4"/>
      <c r="F367" s="4"/>
    </row>
    <row r="368" spans="2:6" ht="12.75">
      <c r="B368" s="4"/>
      <c r="C368" s="4"/>
      <c r="D368" s="4"/>
      <c r="E368" s="4"/>
      <c r="F368" s="4"/>
    </row>
  </sheetData>
  <printOptions/>
  <pageMargins left="1" right="0.5" top="0.75" bottom="0.25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 topLeftCell="A45">
      <selection activeCell="A65" sqref="A65"/>
    </sheetView>
  </sheetViews>
  <sheetFormatPr defaultColWidth="9.140625" defaultRowHeight="12.75"/>
  <cols>
    <col min="1" max="1" width="42.7109375" style="0" customWidth="1"/>
    <col min="2" max="4" width="9.7109375" style="0" customWidth="1"/>
    <col min="5" max="5" width="10.7109375" style="0" customWidth="1"/>
    <col min="6" max="6" width="1.7109375" style="0" customWidth="1"/>
    <col min="7" max="7" width="10.7109375" style="0" customWidth="1"/>
  </cols>
  <sheetData>
    <row r="1" spans="1:4" ht="15.75">
      <c r="A1" s="11" t="s">
        <v>0</v>
      </c>
      <c r="B1" s="11"/>
      <c r="C1" s="11"/>
      <c r="D1" s="11"/>
    </row>
    <row r="2" spans="1:4" ht="15.75">
      <c r="A2" s="11" t="s">
        <v>1</v>
      </c>
      <c r="B2" s="11"/>
      <c r="C2" s="11"/>
      <c r="D2" s="11"/>
    </row>
    <row r="3" spans="1:4" ht="9.75" customHeight="1">
      <c r="A3" s="11"/>
      <c r="B3" s="11"/>
      <c r="C3" s="11"/>
      <c r="D3" s="11"/>
    </row>
    <row r="4" spans="1:4" ht="15.75">
      <c r="A4" s="11" t="s">
        <v>93</v>
      </c>
      <c r="B4" s="11"/>
      <c r="C4" s="11"/>
      <c r="D4" s="11"/>
    </row>
    <row r="5" spans="1:4" ht="15.75">
      <c r="A5" s="11" t="s">
        <v>129</v>
      </c>
      <c r="B5" s="11"/>
      <c r="C5" s="11"/>
      <c r="D5" s="11"/>
    </row>
    <row r="6" spans="5:7" ht="12.75">
      <c r="E6" s="12">
        <v>37894</v>
      </c>
      <c r="G6" s="12">
        <v>37986</v>
      </c>
    </row>
    <row r="7" spans="5:7" ht="12.75">
      <c r="E7" s="1">
        <v>2003</v>
      </c>
      <c r="G7" s="1">
        <v>2002</v>
      </c>
    </row>
    <row r="8" spans="5:7" ht="12.75">
      <c r="E8" s="13" t="s">
        <v>5</v>
      </c>
      <c r="F8" s="13"/>
      <c r="G8" s="13" t="s">
        <v>5</v>
      </c>
    </row>
    <row r="9" spans="1:7" ht="12.75">
      <c r="A9" s="1" t="s">
        <v>36</v>
      </c>
      <c r="B9" s="1"/>
      <c r="C9" s="1"/>
      <c r="D9" s="1"/>
      <c r="E9" s="13"/>
      <c r="F9" s="13"/>
      <c r="G9" s="13"/>
    </row>
    <row r="10" spans="1:7" ht="15" customHeight="1">
      <c r="A10" s="14" t="s">
        <v>23</v>
      </c>
      <c r="B10" s="14"/>
      <c r="C10" s="14"/>
      <c r="D10" s="14"/>
      <c r="E10" s="15">
        <v>315129</v>
      </c>
      <c r="G10" s="15">
        <v>234532</v>
      </c>
    </row>
    <row r="11" spans="1:7" ht="12.75">
      <c r="A11" s="14" t="s">
        <v>24</v>
      </c>
      <c r="B11" s="14"/>
      <c r="C11" s="14"/>
      <c r="D11" s="14"/>
      <c r="E11" s="15">
        <v>613423</v>
      </c>
      <c r="G11" s="15">
        <v>125597</v>
      </c>
    </row>
    <row r="12" spans="1:7" ht="12.75">
      <c r="A12" s="14" t="s">
        <v>25</v>
      </c>
      <c r="B12" s="14"/>
      <c r="C12" s="14"/>
      <c r="D12" s="14"/>
      <c r="E12" s="15">
        <v>874</v>
      </c>
      <c r="G12" s="15">
        <v>2948</v>
      </c>
    </row>
    <row r="13" spans="1:7" ht="12.75">
      <c r="A13" s="14" t="s">
        <v>26</v>
      </c>
      <c r="B13" s="14"/>
      <c r="C13" s="14"/>
      <c r="D13" s="14"/>
      <c r="E13" s="15">
        <v>41684</v>
      </c>
      <c r="G13" s="15">
        <v>16358</v>
      </c>
    </row>
    <row r="14" spans="1:7" ht="12.75">
      <c r="A14" s="14" t="s">
        <v>27</v>
      </c>
      <c r="B14" s="14"/>
      <c r="C14" s="14"/>
      <c r="D14" s="14"/>
      <c r="E14" s="15">
        <v>420570</v>
      </c>
      <c r="G14" s="15">
        <v>392146</v>
      </c>
    </row>
    <row r="15" spans="1:7" ht="12.75">
      <c r="A15" s="14" t="s">
        <v>28</v>
      </c>
      <c r="B15" s="14"/>
      <c r="C15" s="14"/>
      <c r="D15" s="14"/>
      <c r="E15" s="15">
        <v>66024</v>
      </c>
      <c r="G15" s="15">
        <v>59256</v>
      </c>
    </row>
    <row r="16" spans="1:7" ht="15" customHeight="1">
      <c r="A16" s="14"/>
      <c r="B16" s="14"/>
      <c r="C16" s="14"/>
      <c r="D16" s="14"/>
      <c r="E16" s="16">
        <f>SUM(E10:E15)</f>
        <v>1457704</v>
      </c>
      <c r="G16" s="16">
        <f>SUM(G10:G15)</f>
        <v>830837</v>
      </c>
    </row>
    <row r="17" spans="1:7" ht="12.75">
      <c r="A17" s="1" t="s">
        <v>35</v>
      </c>
      <c r="B17" s="1"/>
      <c r="C17" s="1"/>
      <c r="D17" s="1"/>
      <c r="G17" s="15"/>
    </row>
    <row r="18" spans="1:7" ht="15" customHeight="1">
      <c r="A18" s="14" t="s">
        <v>29</v>
      </c>
      <c r="B18" s="14"/>
      <c r="C18" s="14"/>
      <c r="D18" s="14"/>
      <c r="E18" s="15">
        <v>72184</v>
      </c>
      <c r="G18" s="15">
        <v>56389</v>
      </c>
    </row>
    <row r="19" spans="1:7" ht="12.75">
      <c r="A19" s="14" t="s">
        <v>30</v>
      </c>
      <c r="B19" s="14"/>
      <c r="C19" s="14"/>
      <c r="D19" s="14"/>
      <c r="E19" s="15">
        <v>247605</v>
      </c>
      <c r="G19" s="15">
        <v>81259</v>
      </c>
    </row>
    <row r="20" spans="1:7" ht="12.75">
      <c r="A20" s="14" t="s">
        <v>31</v>
      </c>
      <c r="B20" s="14"/>
      <c r="C20" s="14"/>
      <c r="D20" s="14"/>
      <c r="E20" s="15">
        <v>374850</v>
      </c>
      <c r="G20" s="15">
        <v>349203</v>
      </c>
    </row>
    <row r="21" spans="1:7" ht="12.75">
      <c r="A21" s="14" t="s">
        <v>32</v>
      </c>
      <c r="B21" s="14"/>
      <c r="C21" s="14"/>
      <c r="D21" s="14"/>
      <c r="E21" s="15">
        <v>1424</v>
      </c>
      <c r="G21" s="15">
        <v>4009</v>
      </c>
    </row>
    <row r="22" spans="1:7" ht="12.75">
      <c r="A22" s="14" t="s">
        <v>33</v>
      </c>
      <c r="B22" s="14"/>
      <c r="C22" s="14"/>
      <c r="D22" s="14"/>
      <c r="E22" s="15">
        <v>28430</v>
      </c>
      <c r="G22" s="15">
        <v>9639</v>
      </c>
    </row>
    <row r="23" spans="1:7" ht="15" customHeight="1">
      <c r="A23" s="14"/>
      <c r="B23" s="14"/>
      <c r="C23" s="14"/>
      <c r="D23" s="14"/>
      <c r="E23" s="16">
        <f>SUM(E18:E22)</f>
        <v>724493</v>
      </c>
      <c r="G23" s="16">
        <f>SUM(G18:G22)</f>
        <v>500499</v>
      </c>
    </row>
    <row r="24" spans="1:7" ht="12.75">
      <c r="A24" s="1" t="s">
        <v>34</v>
      </c>
      <c r="B24" s="1"/>
      <c r="C24" s="1"/>
      <c r="D24" s="1"/>
      <c r="G24" s="15"/>
    </row>
    <row r="25" spans="1:7" ht="15" customHeight="1">
      <c r="A25" t="s">
        <v>37</v>
      </c>
      <c r="E25" s="15">
        <f>589073-72485-10608</f>
        <v>505980</v>
      </c>
      <c r="G25" s="15">
        <v>339773</v>
      </c>
    </row>
    <row r="26" spans="1:7" ht="12.75">
      <c r="A26" t="s">
        <v>38</v>
      </c>
      <c r="E26" s="15">
        <v>146537</v>
      </c>
      <c r="G26" s="15">
        <v>115209</v>
      </c>
    </row>
    <row r="27" spans="1:7" ht="12.75">
      <c r="A27" t="s">
        <v>18</v>
      </c>
      <c r="E27" s="15">
        <v>38198</v>
      </c>
      <c r="G27" s="15">
        <v>11607</v>
      </c>
    </row>
    <row r="28" spans="5:7" ht="15" customHeight="1">
      <c r="E28" s="16">
        <f>SUM(E25:E27)</f>
        <v>690715</v>
      </c>
      <c r="G28" s="16">
        <f>SUM(G25:G27)</f>
        <v>466589</v>
      </c>
    </row>
    <row r="29" ht="12.75">
      <c r="G29" s="15"/>
    </row>
    <row r="30" spans="1:7" ht="12.75">
      <c r="A30" s="1" t="s">
        <v>39</v>
      </c>
      <c r="B30" s="1"/>
      <c r="C30" s="1"/>
      <c r="D30" s="1"/>
      <c r="E30" s="4">
        <f>E23-E28</f>
        <v>33778</v>
      </c>
      <c r="G30" s="15">
        <f>G23-G28</f>
        <v>33910</v>
      </c>
    </row>
    <row r="31" spans="5:7" ht="15" customHeight="1">
      <c r="E31" s="18"/>
      <c r="G31" s="18"/>
    </row>
    <row r="32" spans="1:7" ht="12.75">
      <c r="A32" s="1" t="s">
        <v>40</v>
      </c>
      <c r="B32" s="1"/>
      <c r="C32" s="1"/>
      <c r="D32" s="1"/>
      <c r="G32" s="15"/>
    </row>
    <row r="33" spans="1:7" ht="15" customHeight="1">
      <c r="A33" t="s">
        <v>38</v>
      </c>
      <c r="E33" s="15">
        <v>219349</v>
      </c>
      <c r="G33" s="15">
        <v>156997</v>
      </c>
    </row>
    <row r="34" spans="1:7" ht="15" customHeight="1">
      <c r="A34" t="s">
        <v>145</v>
      </c>
      <c r="E34" s="15">
        <f>72485+10608</f>
        <v>83093</v>
      </c>
      <c r="G34" s="15">
        <v>0</v>
      </c>
    </row>
    <row r="35" spans="1:7" ht="12.75">
      <c r="A35" t="s">
        <v>41</v>
      </c>
      <c r="E35" s="15">
        <v>3502</v>
      </c>
      <c r="G35" s="15">
        <v>3677</v>
      </c>
    </row>
    <row r="36" spans="1:7" ht="12.75">
      <c r="A36" t="s">
        <v>89</v>
      </c>
      <c r="E36" s="15">
        <v>526</v>
      </c>
      <c r="G36" s="15">
        <v>463</v>
      </c>
    </row>
    <row r="37" spans="1:7" ht="12.75">
      <c r="A37" t="s">
        <v>42</v>
      </c>
      <c r="E37" s="15">
        <v>19424</v>
      </c>
      <c r="G37" s="15">
        <v>20161</v>
      </c>
    </row>
    <row r="38" spans="1:7" ht="12.75">
      <c r="A38" t="s">
        <v>43</v>
      </c>
      <c r="E38" s="17">
        <v>51309</v>
      </c>
      <c r="G38" s="17">
        <v>0</v>
      </c>
    </row>
    <row r="39" spans="5:7" ht="15" customHeight="1">
      <c r="E39" s="16">
        <f>SUM(E33:E38)</f>
        <v>377203</v>
      </c>
      <c r="G39" s="16">
        <f>SUM(G33:G38)</f>
        <v>181298</v>
      </c>
    </row>
    <row r="40" spans="5:7" ht="12.75">
      <c r="E40" s="18"/>
      <c r="G40" s="18"/>
    </row>
    <row r="41" spans="5:7" ht="13.5" thickBot="1">
      <c r="E41" s="20">
        <f>E16+E30-E39</f>
        <v>1114279</v>
      </c>
      <c r="G41" s="20">
        <f>G16+G30-G39</f>
        <v>683449</v>
      </c>
    </row>
    <row r="42" spans="1:7" ht="13.5" thickTop="1">
      <c r="A42" s="1" t="s">
        <v>44</v>
      </c>
      <c r="B42" s="1"/>
      <c r="C42" s="1"/>
      <c r="D42" s="1"/>
      <c r="G42" s="15"/>
    </row>
    <row r="43" spans="1:7" ht="15" customHeight="1">
      <c r="A43" t="s">
        <v>22</v>
      </c>
      <c r="E43" s="15">
        <v>431404</v>
      </c>
      <c r="G43" s="15">
        <v>100827</v>
      </c>
    </row>
    <row r="44" spans="1:7" ht="12.75">
      <c r="A44" t="s">
        <v>45</v>
      </c>
      <c r="E44" s="17">
        <v>361872</v>
      </c>
      <c r="G44" s="17">
        <v>530332</v>
      </c>
    </row>
    <row r="45" spans="1:7" ht="15" customHeight="1">
      <c r="A45" s="1" t="s">
        <v>46</v>
      </c>
      <c r="B45" s="1"/>
      <c r="C45" s="1"/>
      <c r="D45" s="1"/>
      <c r="E45" s="18">
        <f>SUM(E43:E44)</f>
        <v>793276</v>
      </c>
      <c r="G45" s="18">
        <v>631159</v>
      </c>
    </row>
    <row r="46" ht="9.75" customHeight="1">
      <c r="G46" s="15"/>
    </row>
    <row r="47" spans="1:7" ht="12.75">
      <c r="A47" s="1" t="s">
        <v>47</v>
      </c>
      <c r="B47" s="1"/>
      <c r="C47" s="1"/>
      <c r="D47" s="1"/>
      <c r="E47" s="15">
        <v>321003</v>
      </c>
      <c r="G47" s="15">
        <v>52290</v>
      </c>
    </row>
    <row r="48" spans="5:7" ht="15" customHeight="1" thickBot="1">
      <c r="E48" s="19">
        <f>SUM(E45:E47)</f>
        <v>1114279</v>
      </c>
      <c r="G48" s="19">
        <f>SUM(G45:G47)</f>
        <v>683449</v>
      </c>
    </row>
    <row r="49" spans="5:7" ht="13.5" thickTop="1">
      <c r="E49" s="18"/>
      <c r="G49" s="18"/>
    </row>
    <row r="50" spans="1:7" ht="12.75">
      <c r="A50" t="s">
        <v>123</v>
      </c>
      <c r="E50" s="36">
        <f>(E45-E12-E13)/E43*100</f>
        <v>174.01739436815606</v>
      </c>
      <c r="G50" s="36">
        <f>(G45-G12-G13)/G43*100</f>
        <v>606.8344788598292</v>
      </c>
    </row>
    <row r="51" spans="5:7" ht="12.75">
      <c r="E51" s="18"/>
      <c r="G51" s="18"/>
    </row>
    <row r="52" spans="1:7" ht="12.75">
      <c r="A52" t="s">
        <v>21</v>
      </c>
      <c r="B52" s="4"/>
      <c r="C52" s="4"/>
      <c r="D52" s="4"/>
      <c r="E52" s="4"/>
      <c r="F52" s="4"/>
      <c r="G52" s="4"/>
    </row>
    <row r="53" spans="1:7" ht="12.75">
      <c r="A53" t="s">
        <v>116</v>
      </c>
      <c r="B53" s="4"/>
      <c r="C53" s="4"/>
      <c r="D53" s="4"/>
      <c r="E53" s="4"/>
      <c r="F53" s="4"/>
      <c r="G53" s="4"/>
    </row>
    <row r="54" spans="1:7" ht="12.75">
      <c r="A54" t="s">
        <v>140</v>
      </c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1:7" ht="12.75">
      <c r="A56" t="s">
        <v>121</v>
      </c>
      <c r="B56" s="4"/>
      <c r="C56" s="4"/>
      <c r="D56" s="4"/>
      <c r="E56" s="4"/>
      <c r="F56" s="4"/>
      <c r="G56" s="4"/>
    </row>
    <row r="57" spans="1:7" ht="12.75">
      <c r="A57" t="s">
        <v>122</v>
      </c>
      <c r="B57" s="4"/>
      <c r="C57" s="4"/>
      <c r="D57" s="4"/>
      <c r="E57" s="4"/>
      <c r="F57" s="4"/>
      <c r="G57" s="4"/>
    </row>
    <row r="58" spans="1:7" ht="12.75">
      <c r="A58" t="s">
        <v>99</v>
      </c>
      <c r="B58" s="4"/>
      <c r="C58" s="4"/>
      <c r="D58" s="4"/>
      <c r="E58" s="4"/>
      <c r="F58" s="4"/>
      <c r="G58" s="4"/>
    </row>
    <row r="59" spans="5:7" ht="12.75">
      <c r="E59" s="18"/>
      <c r="G59" s="18"/>
    </row>
    <row r="60" spans="1:7" ht="12.75">
      <c r="A60" t="s">
        <v>114</v>
      </c>
      <c r="E60" s="18"/>
      <c r="G60" s="18"/>
    </row>
    <row r="61" ht="12.75">
      <c r="A61" t="s">
        <v>98</v>
      </c>
    </row>
    <row r="62" spans="5:7" ht="12.75">
      <c r="E62" s="15" t="s">
        <v>97</v>
      </c>
      <c r="F62" t="s">
        <v>97</v>
      </c>
      <c r="G62" s="15" t="s">
        <v>97</v>
      </c>
    </row>
    <row r="63" spans="1:7" ht="12.75">
      <c r="A63" t="s">
        <v>138</v>
      </c>
      <c r="E63" s="15"/>
      <c r="G63" s="15"/>
    </row>
    <row r="64" spans="3:7" ht="12.75">
      <c r="C64" s="39" t="s">
        <v>106</v>
      </c>
      <c r="G64" s="15"/>
    </row>
    <row r="65" spans="1:7" ht="12.75">
      <c r="A65" s="41" t="s">
        <v>97</v>
      </c>
      <c r="G65" s="15"/>
    </row>
    <row r="66" ht="12.75">
      <c r="G66" s="15"/>
    </row>
    <row r="67" spans="1:7" ht="12.75">
      <c r="A67" t="s">
        <v>97</v>
      </c>
      <c r="G67" s="15"/>
    </row>
    <row r="68" ht="12.75">
      <c r="G68" s="15"/>
    </row>
    <row r="69" ht="12.75">
      <c r="G69" s="15"/>
    </row>
  </sheetData>
  <printOptions/>
  <pageMargins left="1" right="0.5" top="0.5" bottom="0.25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workbookViewId="0" topLeftCell="A27">
      <selection activeCell="A45" sqref="A45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7109375" style="0" customWidth="1"/>
    <col min="11" max="11" width="1.7109375" style="0" customWidth="1"/>
    <col min="12" max="12" width="12.7109375" style="0" customWidth="1"/>
    <col min="13" max="13" width="1.7109375" style="0" customWidth="1"/>
    <col min="14" max="14" width="12.7109375" style="0" customWidth="1"/>
  </cols>
  <sheetData>
    <row r="1" ht="15.75">
      <c r="A1" s="11" t="s">
        <v>0</v>
      </c>
    </row>
    <row r="2" ht="15.75">
      <c r="A2" s="11" t="s">
        <v>1</v>
      </c>
    </row>
    <row r="3" ht="15.75">
      <c r="A3" s="11"/>
    </row>
    <row r="4" ht="15.75">
      <c r="A4" s="11" t="s">
        <v>117</v>
      </c>
    </row>
    <row r="5" ht="15.75">
      <c r="A5" s="11" t="s">
        <v>130</v>
      </c>
    </row>
    <row r="6" spans="1:14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9" spans="4:14" ht="12.75">
      <c r="D9" s="43" t="s">
        <v>49</v>
      </c>
      <c r="E9" s="43"/>
      <c r="F9" s="43"/>
      <c r="G9" s="43"/>
      <c r="H9" s="43"/>
      <c r="I9" s="43"/>
      <c r="J9" s="43"/>
      <c r="K9" s="21"/>
      <c r="L9" s="22" t="s">
        <v>50</v>
      </c>
      <c r="N9" s="1"/>
    </row>
    <row r="10" spans="2:14" ht="25.5">
      <c r="B10" s="23" t="s">
        <v>48</v>
      </c>
      <c r="C10" s="23"/>
      <c r="D10" s="23" t="s">
        <v>52</v>
      </c>
      <c r="E10" s="23"/>
      <c r="F10" s="23" t="s">
        <v>53</v>
      </c>
      <c r="G10" s="23"/>
      <c r="H10" s="23" t="s">
        <v>131</v>
      </c>
      <c r="I10" s="23"/>
      <c r="J10" s="23" t="s">
        <v>54</v>
      </c>
      <c r="K10" s="23"/>
      <c r="L10" s="23" t="s">
        <v>55</v>
      </c>
      <c r="M10" s="24"/>
      <c r="N10" s="13" t="s">
        <v>51</v>
      </c>
    </row>
    <row r="11" spans="2:14" ht="12.75">
      <c r="B11" s="13" t="s">
        <v>5</v>
      </c>
      <c r="C11" s="13"/>
      <c r="D11" s="13" t="s">
        <v>5</v>
      </c>
      <c r="E11" s="13"/>
      <c r="F11" s="13" t="s">
        <v>5</v>
      </c>
      <c r="G11" s="13"/>
      <c r="H11" s="13" t="s">
        <v>5</v>
      </c>
      <c r="I11" s="13"/>
      <c r="J11" s="13" t="s">
        <v>5</v>
      </c>
      <c r="K11" s="13"/>
      <c r="L11" s="13" t="s">
        <v>5</v>
      </c>
      <c r="N11" s="13" t="s">
        <v>5</v>
      </c>
    </row>
    <row r="13" spans="1:14" ht="12.75">
      <c r="A13" t="s">
        <v>56</v>
      </c>
      <c r="B13" s="15">
        <v>100827</v>
      </c>
      <c r="D13" s="15">
        <v>12621</v>
      </c>
      <c r="F13" s="15">
        <v>9198</v>
      </c>
      <c r="H13" s="40">
        <v>0</v>
      </c>
      <c r="J13" s="15">
        <v>8000</v>
      </c>
      <c r="L13" s="15">
        <v>500513</v>
      </c>
      <c r="N13" s="15">
        <f>SUM(B13:L13)</f>
        <v>631159</v>
      </c>
    </row>
    <row r="15" spans="1:14" ht="12.75">
      <c r="A15" t="s">
        <v>132</v>
      </c>
      <c r="B15" s="4">
        <v>42974</v>
      </c>
      <c r="C15" s="4"/>
      <c r="D15" s="4">
        <v>0</v>
      </c>
      <c r="E15" s="4"/>
      <c r="F15" s="4">
        <v>390867</v>
      </c>
      <c r="G15" s="4"/>
      <c r="H15" s="4">
        <v>0</v>
      </c>
      <c r="I15" s="4"/>
      <c r="J15" s="4">
        <v>0</v>
      </c>
      <c r="K15" s="4"/>
      <c r="L15" s="4">
        <v>0</v>
      </c>
      <c r="M15" s="4"/>
      <c r="N15" s="15">
        <f>SUM(B15:L15)</f>
        <v>433841</v>
      </c>
    </row>
    <row r="16" spans="2:14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t="s">
        <v>133</v>
      </c>
      <c r="B17" s="4">
        <v>287603</v>
      </c>
      <c r="C17" s="4"/>
      <c r="D17" s="4">
        <v>0</v>
      </c>
      <c r="E17" s="4"/>
      <c r="F17" s="4">
        <v>-31813</v>
      </c>
      <c r="G17" s="4"/>
      <c r="H17" s="4">
        <v>0</v>
      </c>
      <c r="I17" s="4"/>
      <c r="J17" s="4">
        <v>0</v>
      </c>
      <c r="K17" s="4"/>
      <c r="L17" s="4">
        <v>-255790</v>
      </c>
      <c r="M17" s="4"/>
      <c r="N17" s="15">
        <f>SUM(B17:L17)</f>
        <v>0</v>
      </c>
    </row>
    <row r="18" spans="2:14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t="s">
        <v>134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t="s">
        <v>135</v>
      </c>
      <c r="B20" s="4">
        <v>0</v>
      </c>
      <c r="C20" s="4"/>
      <c r="D20" s="4">
        <f>37421-8000</f>
        <v>29421</v>
      </c>
      <c r="E20" s="4"/>
      <c r="F20" s="4">
        <v>-365419</v>
      </c>
      <c r="G20" s="4"/>
      <c r="H20" s="4">
        <f>25287</f>
        <v>25287</v>
      </c>
      <c r="I20" s="4"/>
      <c r="J20" s="4">
        <v>0</v>
      </c>
      <c r="K20" s="4"/>
      <c r="L20" s="4">
        <v>0</v>
      </c>
      <c r="M20" s="4"/>
      <c r="N20" s="4">
        <f>SUM(B20:L20)</f>
        <v>-310711</v>
      </c>
    </row>
    <row r="21" spans="2:14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t="s">
        <v>136</v>
      </c>
      <c r="B22" s="4">
        <v>0</v>
      </c>
      <c r="C22" s="4"/>
      <c r="D22" s="4">
        <v>0</v>
      </c>
      <c r="E22" s="4"/>
      <c r="F22" s="4">
        <v>-2833</v>
      </c>
      <c r="G22" s="4"/>
      <c r="H22" s="4">
        <v>0</v>
      </c>
      <c r="I22" s="4"/>
      <c r="J22" s="4">
        <v>0</v>
      </c>
      <c r="K22" s="4"/>
      <c r="L22" s="4">
        <v>0</v>
      </c>
      <c r="M22" s="4"/>
      <c r="N22" s="4">
        <f>SUM(B22:L22)</f>
        <v>-2833</v>
      </c>
    </row>
    <row r="23" spans="2:14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t="s">
        <v>20</v>
      </c>
      <c r="B24" s="4">
        <v>0</v>
      </c>
      <c r="C24" s="4"/>
      <c r="D24" s="4">
        <v>0</v>
      </c>
      <c r="E24" s="4"/>
      <c r="F24" s="4">
        <v>0</v>
      </c>
      <c r="G24" s="4"/>
      <c r="H24" s="4">
        <v>0</v>
      </c>
      <c r="I24" s="4"/>
      <c r="J24" s="4">
        <v>0</v>
      </c>
      <c r="K24" s="4"/>
      <c r="L24" s="4">
        <v>41820</v>
      </c>
      <c r="M24" s="4"/>
      <c r="N24" s="15">
        <f>SUM(B24:L24)</f>
        <v>41820</v>
      </c>
    </row>
    <row r="25" spans="1:14" ht="19.5" customHeight="1" thickBot="1">
      <c r="A25" t="s">
        <v>137</v>
      </c>
      <c r="B25" s="26">
        <f>SUM(B13:B24)</f>
        <v>431404</v>
      </c>
      <c r="D25" s="26">
        <f>SUM(D13:D24)</f>
        <v>42042</v>
      </c>
      <c r="F25" s="26">
        <f>SUM(F13:F24)</f>
        <v>0</v>
      </c>
      <c r="H25" s="26">
        <f>SUM(H13:H24)</f>
        <v>25287</v>
      </c>
      <c r="J25" s="26">
        <f>SUM(J13:J24)</f>
        <v>8000</v>
      </c>
      <c r="L25" s="26">
        <f>SUM(L13:L24)</f>
        <v>286543</v>
      </c>
      <c r="N25" s="26">
        <f>SUM(N13:N24)</f>
        <v>793276</v>
      </c>
    </row>
    <row r="27" spans="1:14" ht="13.5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30" spans="1:9" ht="12.75">
      <c r="A30" t="s">
        <v>21</v>
      </c>
      <c r="B30" s="4"/>
      <c r="C30" s="4"/>
      <c r="D30" s="4"/>
      <c r="E30" s="4"/>
      <c r="F30" s="4"/>
      <c r="G30" s="4"/>
      <c r="H30" s="4"/>
      <c r="I30" s="4"/>
    </row>
    <row r="31" spans="1:9" ht="12.75">
      <c r="A31" t="s">
        <v>124</v>
      </c>
      <c r="B31" s="4"/>
      <c r="C31" s="4"/>
      <c r="D31" s="4"/>
      <c r="E31" s="4"/>
      <c r="F31" s="4"/>
      <c r="G31" s="4"/>
      <c r="H31" s="4"/>
      <c r="I31" s="4"/>
    </row>
    <row r="32" spans="1:9" ht="12.75">
      <c r="A32" t="s">
        <v>140</v>
      </c>
      <c r="B32" s="4"/>
      <c r="C32" s="4"/>
      <c r="D32" s="4"/>
      <c r="E32" s="4"/>
      <c r="F32" s="4"/>
      <c r="G32" s="4"/>
      <c r="H32" s="4"/>
      <c r="I32" s="4"/>
    </row>
    <row r="35" ht="12.75">
      <c r="A35" t="s">
        <v>94</v>
      </c>
    </row>
    <row r="36" ht="12.75">
      <c r="A36" t="s">
        <v>98</v>
      </c>
    </row>
    <row r="43" spans="1:6" ht="12.75">
      <c r="A43" s="41" t="s">
        <v>97</v>
      </c>
      <c r="F43" s="39" t="s">
        <v>105</v>
      </c>
    </row>
    <row r="44" ht="12.75">
      <c r="A44" s="42" t="s">
        <v>97</v>
      </c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</sheetData>
  <mergeCells count="1">
    <mergeCell ref="D9:J9"/>
  </mergeCells>
  <printOptions/>
  <pageMargins left="1" right="0.5" top="1" bottom="0.25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workbookViewId="0" topLeftCell="A46">
      <selection activeCell="A68" sqref="A68"/>
    </sheetView>
  </sheetViews>
  <sheetFormatPr defaultColWidth="9.140625" defaultRowHeight="12.75"/>
  <cols>
    <col min="1" max="1" width="45.7109375" style="0" customWidth="1"/>
    <col min="2" max="2" width="12.7109375" style="0" customWidth="1"/>
    <col min="3" max="4" width="10.7109375" style="0" customWidth="1"/>
    <col min="5" max="5" width="12.7109375" style="0" customWidth="1"/>
  </cols>
  <sheetData>
    <row r="1" ht="15.75">
      <c r="A1" s="11" t="s">
        <v>0</v>
      </c>
    </row>
    <row r="2" ht="15.75">
      <c r="A2" s="11" t="s">
        <v>1</v>
      </c>
    </row>
    <row r="3" ht="15.75">
      <c r="A3" s="11"/>
    </row>
    <row r="4" ht="15.75">
      <c r="A4" s="11" t="s">
        <v>118</v>
      </c>
    </row>
    <row r="5" ht="15.75">
      <c r="A5" s="11" t="s">
        <v>130</v>
      </c>
    </row>
    <row r="7" ht="12.75">
      <c r="E7" s="13" t="s">
        <v>5</v>
      </c>
    </row>
    <row r="8" ht="15.75">
      <c r="A8" s="11" t="s">
        <v>57</v>
      </c>
    </row>
    <row r="9" spans="1:5" ht="12.75">
      <c r="A9" t="s">
        <v>20</v>
      </c>
      <c r="E9" s="25">
        <v>41820</v>
      </c>
    </row>
    <row r="11" spans="1:5" ht="12.75">
      <c r="A11" t="s">
        <v>58</v>
      </c>
      <c r="E11" s="27">
        <v>-32531</v>
      </c>
    </row>
    <row r="12" spans="1:5" ht="12.75">
      <c r="A12" t="s">
        <v>92</v>
      </c>
      <c r="E12" s="33">
        <v>16158</v>
      </c>
    </row>
    <row r="13" spans="1:5" ht="15" customHeight="1">
      <c r="A13" t="s">
        <v>59</v>
      </c>
      <c r="E13" s="27">
        <f>SUM(E9:E12)</f>
        <v>25447</v>
      </c>
    </row>
    <row r="15" ht="12.75">
      <c r="A15" t="s">
        <v>60</v>
      </c>
    </row>
    <row r="16" spans="1:5" ht="12.75">
      <c r="A16" t="s">
        <v>61</v>
      </c>
      <c r="E16" s="25">
        <v>9101</v>
      </c>
    </row>
    <row r="17" spans="1:5" ht="12.75">
      <c r="A17" t="s">
        <v>62</v>
      </c>
      <c r="E17" s="27">
        <f>-42500-66+1</f>
        <v>-42565</v>
      </c>
    </row>
    <row r="18" ht="12.75">
      <c r="E18" s="27"/>
    </row>
    <row r="19" spans="1:5" ht="12.75">
      <c r="A19" t="s">
        <v>63</v>
      </c>
      <c r="E19" s="27">
        <v>-3468</v>
      </c>
    </row>
    <row r="20" spans="1:5" ht="12.75">
      <c r="A20" t="s">
        <v>64</v>
      </c>
      <c r="E20" s="27">
        <v>-354</v>
      </c>
    </row>
    <row r="21" spans="1:5" ht="12.75">
      <c r="A21" t="s">
        <v>65</v>
      </c>
      <c r="E21" s="27">
        <v>-174.913</v>
      </c>
    </row>
    <row r="22" spans="1:5" ht="15" customHeight="1">
      <c r="A22" s="34" t="s">
        <v>66</v>
      </c>
      <c r="B22" s="2"/>
      <c r="C22" s="2"/>
      <c r="D22" s="2"/>
      <c r="E22" s="28">
        <f>SUM(E13:E21)</f>
        <v>-12013.913</v>
      </c>
    </row>
    <row r="24" ht="15.75">
      <c r="A24" s="11" t="s">
        <v>67</v>
      </c>
    </row>
    <row r="25" spans="1:5" ht="12.75">
      <c r="A25" t="s">
        <v>68</v>
      </c>
      <c r="E25" s="27">
        <v>3642</v>
      </c>
    </row>
    <row r="26" spans="1:5" ht="12.75">
      <c r="A26" t="s">
        <v>104</v>
      </c>
      <c r="E26" s="27">
        <v>9759</v>
      </c>
    </row>
    <row r="27" spans="1:5" ht="12.75">
      <c r="A27" t="s">
        <v>69</v>
      </c>
      <c r="E27" s="27">
        <v>166</v>
      </c>
    </row>
    <row r="28" spans="1:5" ht="12.75">
      <c r="A28" t="s">
        <v>70</v>
      </c>
      <c r="E28" s="27">
        <v>-2358</v>
      </c>
    </row>
    <row r="29" spans="1:5" ht="12.75">
      <c r="A29" t="s">
        <v>71</v>
      </c>
      <c r="E29" s="27">
        <v>-30383</v>
      </c>
    </row>
    <row r="30" spans="1:5" ht="12.75">
      <c r="A30" t="s">
        <v>28</v>
      </c>
      <c r="E30" s="27">
        <v>-3638</v>
      </c>
    </row>
    <row r="31" spans="1:5" ht="12.75">
      <c r="A31" t="s">
        <v>72</v>
      </c>
      <c r="E31" s="27">
        <v>19000</v>
      </c>
    </row>
    <row r="32" spans="1:5" ht="12.75">
      <c r="A32" t="s">
        <v>73</v>
      </c>
      <c r="E32" s="27">
        <v>259</v>
      </c>
    </row>
    <row r="33" spans="1:5" ht="15" customHeight="1">
      <c r="A33" s="34" t="s">
        <v>74</v>
      </c>
      <c r="B33" s="2"/>
      <c r="C33" s="2"/>
      <c r="D33" s="2"/>
      <c r="E33" s="28">
        <f>SUM(E25:E32)</f>
        <v>-3553</v>
      </c>
    </row>
    <row r="35" ht="15.75">
      <c r="A35" s="11" t="s">
        <v>75</v>
      </c>
    </row>
    <row r="36" spans="1:5" ht="12.75">
      <c r="A36" t="s">
        <v>90</v>
      </c>
      <c r="E36" s="27">
        <v>-5082</v>
      </c>
    </row>
    <row r="37" spans="1:5" ht="12.75">
      <c r="A37" t="s">
        <v>91</v>
      </c>
      <c r="E37" s="27">
        <v>2440</v>
      </c>
    </row>
    <row r="38" spans="1:5" ht="12.75">
      <c r="A38" t="s">
        <v>76</v>
      </c>
      <c r="E38" s="27">
        <v>-16324</v>
      </c>
    </row>
    <row r="39" spans="1:5" ht="12.75">
      <c r="A39" t="s">
        <v>78</v>
      </c>
      <c r="E39" s="27">
        <v>-8715</v>
      </c>
    </row>
    <row r="40" spans="1:5" ht="12.75">
      <c r="A40" t="s">
        <v>77</v>
      </c>
      <c r="E40" s="25">
        <v>63098</v>
      </c>
    </row>
    <row r="41" spans="1:5" ht="12.75">
      <c r="A41" t="s">
        <v>79</v>
      </c>
      <c r="E41">
        <v>0</v>
      </c>
    </row>
    <row r="42" spans="1:5" ht="15" customHeight="1">
      <c r="A42" s="34" t="s">
        <v>80</v>
      </c>
      <c r="B42" s="2"/>
      <c r="C42" s="2"/>
      <c r="D42" s="2"/>
      <c r="E42" s="29">
        <f>SUM(E36:E41)</f>
        <v>35417</v>
      </c>
    </row>
    <row r="44" spans="1:5" ht="12.75">
      <c r="A44" t="s">
        <v>81</v>
      </c>
      <c r="E44" s="27">
        <f>+E22+E33+E42</f>
        <v>19850.087</v>
      </c>
    </row>
    <row r="46" spans="1:5" ht="12.75">
      <c r="A46" t="s">
        <v>82</v>
      </c>
      <c r="E46" s="27">
        <v>-71876</v>
      </c>
    </row>
    <row r="47" spans="1:5" ht="15" customHeight="1" thickBot="1">
      <c r="A47" s="2" t="s">
        <v>141</v>
      </c>
      <c r="B47" s="2"/>
      <c r="C47" s="2"/>
      <c r="D47" s="2"/>
      <c r="E47" s="32">
        <f>SUM(E44:E46)</f>
        <v>-52025.913</v>
      </c>
    </row>
    <row r="48" ht="13.5" thickTop="1"/>
    <row r="49" ht="12.75">
      <c r="A49" t="s">
        <v>83</v>
      </c>
    </row>
    <row r="50" ht="12.75">
      <c r="E50" s="30" t="s">
        <v>84</v>
      </c>
    </row>
    <row r="51" ht="12.75">
      <c r="E51" s="31" t="s">
        <v>142</v>
      </c>
    </row>
    <row r="52" spans="1:5" ht="15" customHeight="1">
      <c r="A52" t="s">
        <v>85</v>
      </c>
      <c r="E52" s="27">
        <v>21687</v>
      </c>
    </row>
    <row r="53" spans="1:5" ht="12.75">
      <c r="A53" t="s">
        <v>86</v>
      </c>
      <c r="E53" s="27">
        <v>3138</v>
      </c>
    </row>
    <row r="54" spans="1:5" ht="12.75">
      <c r="A54" t="s">
        <v>87</v>
      </c>
      <c r="E54" s="27">
        <v>2800</v>
      </c>
    </row>
    <row r="55" spans="1:5" ht="12.75">
      <c r="A55" t="s">
        <v>88</v>
      </c>
      <c r="E55" s="27">
        <v>-79651</v>
      </c>
    </row>
    <row r="56" ht="15" customHeight="1" thickBot="1">
      <c r="E56" s="32">
        <f>SUM(E52:E55)</f>
        <v>-52026</v>
      </c>
    </row>
    <row r="57" ht="13.5" thickTop="1">
      <c r="E57" s="27"/>
    </row>
    <row r="58" spans="1:5" ht="12.75">
      <c r="A58" t="s">
        <v>21</v>
      </c>
      <c r="E58" s="27"/>
    </row>
    <row r="59" spans="1:5" ht="12.75">
      <c r="A59" t="s">
        <v>119</v>
      </c>
      <c r="E59" s="27"/>
    </row>
    <row r="60" spans="1:5" ht="12.75">
      <c r="A60" t="s">
        <v>143</v>
      </c>
      <c r="E60" s="27"/>
    </row>
    <row r="61" spans="1:5" ht="12.75">
      <c r="A61" t="s">
        <v>120</v>
      </c>
      <c r="E61" s="27"/>
    </row>
    <row r="62" ht="12.75">
      <c r="E62" s="27"/>
    </row>
    <row r="63" spans="1:5" ht="12.75">
      <c r="A63" t="s">
        <v>95</v>
      </c>
      <c r="E63" s="27"/>
    </row>
    <row r="64" spans="1:5" ht="12.75">
      <c r="A64" t="s">
        <v>96</v>
      </c>
      <c r="E64" s="27"/>
    </row>
    <row r="65" ht="12.75">
      <c r="E65" s="27"/>
    </row>
    <row r="67" spans="1:3" ht="12.75">
      <c r="A67" s="41" t="s">
        <v>97</v>
      </c>
      <c r="B67" s="37" t="s">
        <v>108</v>
      </c>
      <c r="C67" s="37"/>
    </row>
  </sheetData>
  <printOptions/>
  <pageMargins left="1" right="0.5" top="0.75" bottom="0.25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Darul Ehsan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Shze Keng Kooi</dc:creator>
  <cp:keywords/>
  <dc:description/>
  <cp:lastModifiedBy>Shze Keng Kooi</cp:lastModifiedBy>
  <cp:lastPrinted>2003-11-20T13:24:13Z</cp:lastPrinted>
  <dcterms:created xsi:type="dcterms:W3CDTF">2003-08-15T04:16:24Z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